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269 CUENTA PUBLICA INTEGRADOS\"/>
    </mc:Choice>
  </mc:AlternateContent>
  <bookViews>
    <workbookView xWindow="0" yWindow="1200" windowWidth="20490" windowHeight="70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5" i="1" l="1"/>
  <c r="X65" i="1"/>
  <c r="W65" i="1"/>
  <c r="W64" i="1"/>
  <c r="P64" i="1"/>
  <c r="O64" i="1"/>
  <c r="N64" i="1"/>
  <c r="M64" i="1"/>
  <c r="L64" i="1"/>
  <c r="K64" i="1"/>
  <c r="H64" i="1"/>
  <c r="G64" i="1"/>
  <c r="Y64" i="1" s="1"/>
  <c r="F64" i="1"/>
  <c r="X64" i="1" s="1"/>
  <c r="E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P57" i="1"/>
  <c r="O57" i="1"/>
  <c r="N57" i="1"/>
  <c r="M57" i="1"/>
  <c r="L57" i="1"/>
  <c r="K57" i="1"/>
  <c r="J57" i="1"/>
  <c r="I57" i="1"/>
  <c r="H57" i="1"/>
  <c r="G57" i="1"/>
  <c r="Y57" i="1" s="1"/>
  <c r="F57" i="1"/>
  <c r="X57" i="1" s="1"/>
  <c r="E57" i="1"/>
  <c r="W57" i="1" s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X51" i="1"/>
  <c r="P51" i="1"/>
  <c r="O51" i="1"/>
  <c r="N51" i="1"/>
  <c r="M51" i="1"/>
  <c r="L51" i="1"/>
  <c r="K51" i="1"/>
  <c r="J51" i="1"/>
  <c r="Y51" i="1" s="1"/>
  <c r="I51" i="1"/>
  <c r="H51" i="1"/>
  <c r="E51" i="1"/>
  <c r="W51" i="1" s="1"/>
  <c r="Y50" i="1"/>
  <c r="X50" i="1"/>
  <c r="W50" i="1"/>
  <c r="Y49" i="1"/>
  <c r="X49" i="1"/>
  <c r="W49" i="1"/>
  <c r="Y48" i="1"/>
  <c r="X48" i="1"/>
  <c r="W48" i="1"/>
  <c r="P47" i="1"/>
  <c r="P32" i="1" s="1"/>
  <c r="O47" i="1"/>
  <c r="N47" i="1"/>
  <c r="M47" i="1"/>
  <c r="L47" i="1"/>
  <c r="L32" i="1" s="1"/>
  <c r="K47" i="1"/>
  <c r="J47" i="1"/>
  <c r="I47" i="1"/>
  <c r="H47" i="1"/>
  <c r="H32" i="1" s="1"/>
  <c r="G47" i="1"/>
  <c r="Y47" i="1" s="1"/>
  <c r="F47" i="1"/>
  <c r="X47" i="1" s="1"/>
  <c r="E47" i="1"/>
  <c r="W47" i="1" s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P37" i="1"/>
  <c r="O37" i="1"/>
  <c r="N37" i="1"/>
  <c r="M37" i="1"/>
  <c r="L37" i="1"/>
  <c r="K37" i="1"/>
  <c r="J37" i="1"/>
  <c r="I37" i="1"/>
  <c r="H37" i="1"/>
  <c r="G37" i="1"/>
  <c r="Y37" i="1" s="1"/>
  <c r="F37" i="1"/>
  <c r="X37" i="1" s="1"/>
  <c r="E37" i="1"/>
  <c r="W37" i="1" s="1"/>
  <c r="Y36" i="1"/>
  <c r="X36" i="1"/>
  <c r="W36" i="1"/>
  <c r="Y35" i="1"/>
  <c r="X35" i="1"/>
  <c r="W35" i="1"/>
  <c r="Y34" i="1"/>
  <c r="X34" i="1"/>
  <c r="W34" i="1"/>
  <c r="P33" i="1"/>
  <c r="O33" i="1"/>
  <c r="N33" i="1"/>
  <c r="N32" i="1" s="1"/>
  <c r="M33" i="1"/>
  <c r="L33" i="1"/>
  <c r="K33" i="1"/>
  <c r="J33" i="1"/>
  <c r="J32" i="1" s="1"/>
  <c r="I33" i="1"/>
  <c r="H33" i="1"/>
  <c r="G33" i="1"/>
  <c r="Y33" i="1" s="1"/>
  <c r="F33" i="1"/>
  <c r="F32" i="1" s="1"/>
  <c r="E33" i="1"/>
  <c r="W33" i="1" s="1"/>
  <c r="O32" i="1"/>
  <c r="M32" i="1"/>
  <c r="K32" i="1"/>
  <c r="I32" i="1"/>
  <c r="E32" i="1"/>
  <c r="W32" i="1" s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P26" i="1"/>
  <c r="O26" i="1"/>
  <c r="O13" i="1" s="1"/>
  <c r="O66" i="1" s="1"/>
  <c r="N26" i="1"/>
  <c r="M26" i="1"/>
  <c r="L26" i="1"/>
  <c r="K26" i="1"/>
  <c r="K13" i="1" s="1"/>
  <c r="K66" i="1" s="1"/>
  <c r="J26" i="1"/>
  <c r="I26" i="1"/>
  <c r="X26" i="1" s="1"/>
  <c r="H26" i="1"/>
  <c r="E26" i="1"/>
  <c r="W26" i="1" s="1"/>
  <c r="Y25" i="1"/>
  <c r="X25" i="1"/>
  <c r="W25" i="1"/>
  <c r="Y24" i="1"/>
  <c r="X24" i="1"/>
  <c r="W24" i="1"/>
  <c r="P23" i="1"/>
  <c r="O23" i="1"/>
  <c r="N23" i="1"/>
  <c r="N13" i="1" s="1"/>
  <c r="N66" i="1" s="1"/>
  <c r="M23" i="1"/>
  <c r="L23" i="1"/>
  <c r="K23" i="1"/>
  <c r="J23" i="1"/>
  <c r="J13" i="1" s="1"/>
  <c r="J66" i="1" s="1"/>
  <c r="I23" i="1"/>
  <c r="H23" i="1"/>
  <c r="G23" i="1"/>
  <c r="Y23" i="1" s="1"/>
  <c r="F23" i="1"/>
  <c r="F13" i="1" s="1"/>
  <c r="E23" i="1"/>
  <c r="W23" i="1" s="1"/>
  <c r="Y22" i="1"/>
  <c r="X22" i="1"/>
  <c r="W22" i="1"/>
  <c r="Y21" i="1"/>
  <c r="X21" i="1"/>
  <c r="W21" i="1"/>
  <c r="Y20" i="1"/>
  <c r="X20" i="1"/>
  <c r="W20" i="1"/>
  <c r="Y19" i="1"/>
  <c r="X19" i="1"/>
  <c r="W19" i="1"/>
  <c r="Y18" i="1"/>
  <c r="X18" i="1"/>
  <c r="W18" i="1"/>
  <c r="Y17" i="1"/>
  <c r="X17" i="1"/>
  <c r="W17" i="1"/>
  <c r="Y16" i="1"/>
  <c r="X16" i="1"/>
  <c r="W16" i="1"/>
  <c r="Y15" i="1"/>
  <c r="X15" i="1"/>
  <c r="W15" i="1"/>
  <c r="P14" i="1"/>
  <c r="O14" i="1"/>
  <c r="N14" i="1"/>
  <c r="M14" i="1"/>
  <c r="M13" i="1" s="1"/>
  <c r="M66" i="1" s="1"/>
  <c r="L14" i="1"/>
  <c r="K14" i="1"/>
  <c r="J14" i="1"/>
  <c r="I14" i="1"/>
  <c r="I13" i="1" s="1"/>
  <c r="I66" i="1" s="1"/>
  <c r="H14" i="1"/>
  <c r="G14" i="1"/>
  <c r="Y14" i="1" s="1"/>
  <c r="F14" i="1"/>
  <c r="X14" i="1" s="1"/>
  <c r="E14" i="1"/>
  <c r="W14" i="1" s="1"/>
  <c r="P13" i="1"/>
  <c r="L13" i="1"/>
  <c r="H13" i="1"/>
  <c r="G13" i="1"/>
  <c r="Y13" i="1" s="1"/>
  <c r="H66" i="1" l="1"/>
  <c r="F66" i="1"/>
  <c r="X66" i="1" s="1"/>
  <c r="X13" i="1"/>
  <c r="X32" i="1"/>
  <c r="L66" i="1"/>
  <c r="P66" i="1"/>
  <c r="X33" i="1"/>
  <c r="E13" i="1"/>
  <c r="X23" i="1"/>
  <c r="G32" i="1"/>
  <c r="G66" i="1" l="1"/>
  <c r="Y66" i="1" s="1"/>
  <c r="Y32" i="1"/>
  <c r="E66" i="1"/>
  <c r="W66" i="1" s="1"/>
  <c r="W13" i="1"/>
</calcChain>
</file>

<file path=xl/sharedStrings.xml><?xml version="1.0" encoding="utf-8"?>
<sst xmlns="http://schemas.openxmlformats.org/spreadsheetml/2006/main" count="69" uniqueCount="69">
  <si>
    <t>Cuenta Pública 2018</t>
  </si>
  <si>
    <t>Estado de Actividades</t>
  </si>
  <si>
    <t>Del 1 de enero al 31 de diciembre de 2018 y 2017</t>
  </si>
  <si>
    <t>(Pesos)</t>
  </si>
  <si>
    <t>Ente Público:</t>
  </si>
  <si>
    <t>MUNICIPIO DE SAN FELIPE        3.1.1.2.0 Entidades Paraestatales y Fideicomisos No Empresariales y No Financieros</t>
  </si>
  <si>
    <t>Concepto</t>
  </si>
  <si>
    <t>3.1.1.2.0 
DIF</t>
  </si>
  <si>
    <t>3.1.1.2.0 
JMAPA</t>
  </si>
  <si>
    <t>3.1.1.2.0 
Descentralizado 3</t>
  </si>
  <si>
    <t>3.1.1.2.0 
Descentralizado 4</t>
  </si>
  <si>
    <t>3.1.1.2.0 
Descentralizado 5</t>
  </si>
  <si>
    <t>3.1.1.2.0 
Descentralizado 6</t>
  </si>
  <si>
    <t>Total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</si>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</sst>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3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5" fillId="2" borderId="2" xfId="2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Border="1"/>
    <xf numFmtId="0" fontId="5" fillId="2" borderId="0" xfId="0" applyFont="1" applyFill="1" applyBorder="1" applyAlignment="1"/>
    <xf numFmtId="0" fontId="2" fillId="2" borderId="5" xfId="0" applyFont="1" applyFill="1" applyBorder="1"/>
    <xf numFmtId="0" fontId="5" fillId="2" borderId="4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2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7" fillId="4" borderId="22" xfId="1" applyNumberFormat="1" applyFont="1" applyFill="1" applyBorder="1" applyAlignment="1">
      <alignment horizontal="center" vertical="center"/>
    </xf>
    <xf numFmtId="164" fontId="7" fillId="4" borderId="2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2" borderId="0" xfId="2" applyFont="1" applyFill="1" applyBorder="1" applyAlignment="1"/>
    <xf numFmtId="0" fontId="9" fillId="2" borderId="14" xfId="2" applyFont="1" applyFill="1" applyBorder="1" applyAlignment="1"/>
    <xf numFmtId="0" fontId="9" fillId="2" borderId="24" xfId="2" applyFont="1" applyFill="1" applyBorder="1" applyAlignment="1"/>
    <xf numFmtId="0" fontId="6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43" fontId="8" fillId="2" borderId="0" xfId="1" applyFont="1" applyFill="1" applyBorder="1" applyAlignment="1">
      <alignment vertical="top"/>
    </xf>
    <xf numFmtId="43" fontId="8" fillId="2" borderId="14" xfId="1" applyFont="1" applyFill="1" applyBorder="1" applyAlignment="1" applyProtection="1">
      <alignment vertical="top"/>
      <protection locked="0"/>
    </xf>
    <xf numFmtId="43" fontId="8" fillId="2" borderId="24" xfId="1" applyFont="1" applyFill="1" applyBorder="1" applyAlignment="1">
      <alignment vertical="top"/>
    </xf>
    <xf numFmtId="0" fontId="2" fillId="2" borderId="5" xfId="0" applyFont="1" applyFill="1" applyBorder="1" applyAlignment="1"/>
    <xf numFmtId="0" fontId="9" fillId="2" borderId="0" xfId="0" applyFont="1" applyFill="1" applyBorder="1" applyAlignment="1">
      <alignment horizontal="left" vertical="top"/>
    </xf>
    <xf numFmtId="43" fontId="9" fillId="2" borderId="0" xfId="1" applyFont="1" applyFill="1" applyBorder="1" applyAlignment="1" applyProtection="1">
      <alignment vertical="top"/>
      <protection locked="0"/>
    </xf>
    <xf numFmtId="43" fontId="9" fillId="2" borderId="14" xfId="1" applyFont="1" applyFill="1" applyBorder="1" applyAlignment="1" applyProtection="1">
      <alignment vertical="top"/>
      <protection locked="0"/>
    </xf>
    <xf numFmtId="43" fontId="9" fillId="2" borderId="0" xfId="1" applyFont="1" applyFill="1" applyBorder="1" applyAlignment="1">
      <alignment vertical="top"/>
    </xf>
    <xf numFmtId="43" fontId="9" fillId="2" borderId="24" xfId="1" applyFont="1" applyFill="1" applyBorder="1" applyAlignment="1">
      <alignment vertical="top"/>
    </xf>
    <xf numFmtId="4" fontId="10" fillId="0" borderId="0" xfId="3" applyNumberFormat="1" applyFont="1" applyFill="1" applyBorder="1" applyProtection="1">
      <protection locked="0"/>
    </xf>
    <xf numFmtId="43" fontId="11" fillId="2" borderId="0" xfId="1" applyFont="1" applyFill="1" applyBorder="1" applyAlignment="1">
      <alignment vertical="top"/>
    </xf>
    <xf numFmtId="43" fontId="8" fillId="2" borderId="0" xfId="1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>
      <alignment vertical="top"/>
    </xf>
    <xf numFmtId="43" fontId="12" fillId="2" borderId="0" xfId="1" applyFont="1" applyFill="1" applyBorder="1" applyAlignment="1">
      <alignment vertical="top"/>
    </xf>
    <xf numFmtId="0" fontId="9" fillId="2" borderId="0" xfId="0" applyFont="1" applyFill="1" applyBorder="1" applyAlignment="1">
      <alignment horizontal="justify" vertical="top" wrapText="1"/>
    </xf>
    <xf numFmtId="43" fontId="9" fillId="2" borderId="24" xfId="1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top" wrapText="1"/>
    </xf>
    <xf numFmtId="3" fontId="9" fillId="2" borderId="6" xfId="0" applyNumberFormat="1" applyFont="1" applyFill="1" applyBorder="1" applyAlignment="1">
      <alignment vertical="top"/>
    </xf>
    <xf numFmtId="3" fontId="9" fillId="2" borderId="20" xfId="0" applyNumberFormat="1" applyFont="1" applyFill="1" applyBorder="1" applyAlignment="1">
      <alignment vertical="top"/>
    </xf>
    <xf numFmtId="3" fontId="9" fillId="2" borderId="25" xfId="0" applyNumberFormat="1" applyFont="1" applyFill="1" applyBorder="1" applyAlignment="1">
      <alignment vertical="top"/>
    </xf>
    <xf numFmtId="0" fontId="2" fillId="2" borderId="26" xfId="2" applyFont="1" applyFill="1" applyBorder="1" applyAlignment="1">
      <alignment horizontal="center" vertical="center"/>
    </xf>
    <xf numFmtId="0" fontId="3" fillId="2" borderId="27" xfId="0" applyFont="1" applyFill="1" applyBorder="1"/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/>
    <xf numFmtId="164" fontId="7" fillId="4" borderId="10" xfId="1" applyNumberFormat="1" applyFont="1" applyFill="1" applyBorder="1" applyAlignment="1">
      <alignment horizontal="center" vertical="center" wrapText="1"/>
    </xf>
    <xf numFmtId="164" fontId="7" fillId="4" borderId="11" xfId="1" applyNumberFormat="1" applyFont="1" applyFill="1" applyBorder="1" applyAlignment="1">
      <alignment horizontal="center" vertical="center" wrapText="1"/>
    </xf>
    <xf numFmtId="164" fontId="7" fillId="4" borderId="16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3" xfId="1" applyNumberFormat="1" applyFont="1" applyFill="1" applyBorder="1" applyAlignment="1">
      <alignment horizontal="center" vertical="center" wrapText="1"/>
    </xf>
    <xf numFmtId="164" fontId="7" fillId="4" borderId="18" xfId="1" applyNumberFormat="1" applyFont="1" applyFill="1" applyBorder="1" applyAlignment="1">
      <alignment horizontal="center" vertical="center" wrapText="1"/>
    </xf>
    <xf numFmtId="164" fontId="7" fillId="4" borderId="19" xfId="1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5" fillId="2" borderId="2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3" borderId="6" xfId="0" applyNumberFormat="1" applyFont="1" applyFill="1" applyBorder="1" applyAlignment="1" applyProtection="1">
      <alignment horizontal="center"/>
      <protection locked="0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21" xfId="2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abSelected="1" zoomScale="70" zoomScaleNormal="70" workbookViewId="0">
      <selection activeCell="C3" sqref="C3"/>
    </sheetView>
  </sheetViews>
  <sheetFormatPr baseColWidth="10" defaultRowHeight="15" x14ac:dyDescent="0.25"/>
  <cols>
    <col min="1" max="1" width="4" customWidth="1"/>
    <col min="3" max="3" width="108.28515625" bestFit="1" customWidth="1"/>
    <col min="4" max="4" width="3.7109375" customWidth="1"/>
    <col min="5" max="6" width="17.7109375" bestFit="1" customWidth="1"/>
    <col min="7" max="7" width="7.28515625" bestFit="1" customWidth="1"/>
    <col min="8" max="9" width="18" bestFit="1" customWidth="1"/>
    <col min="10" max="16" width="7.28515625" bestFit="1" customWidth="1"/>
    <col min="17" max="22" width="7" bestFit="1" customWidth="1"/>
    <col min="23" max="23" width="18" bestFit="1" customWidth="1"/>
    <col min="24" max="24" width="17.7109375" bestFit="1" customWidth="1"/>
    <col min="25" max="25" width="7.28515625" bestFit="1" customWidth="1"/>
  </cols>
  <sheetData>
    <row r="1" spans="1:26" ht="15.75" thickBo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/>
      <c r="B2" s="4"/>
      <c r="C2" s="5"/>
      <c r="D2" s="68" t="s">
        <v>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"/>
    </row>
    <row r="3" spans="1:26" x14ac:dyDescent="0.25">
      <c r="A3" s="7"/>
      <c r="B3" s="8"/>
      <c r="C3" s="9"/>
      <c r="D3" s="69" t="s">
        <v>1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10"/>
    </row>
    <row r="4" spans="1:26" x14ac:dyDescent="0.25">
      <c r="A4" s="7"/>
      <c r="B4" s="8"/>
      <c r="C4" s="9"/>
      <c r="D4" s="69" t="s">
        <v>2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10"/>
    </row>
    <row r="5" spans="1:26" x14ac:dyDescent="0.25">
      <c r="A5" s="7"/>
      <c r="B5" s="8"/>
      <c r="C5" s="9"/>
      <c r="D5" s="69" t="s">
        <v>3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10"/>
    </row>
    <row r="6" spans="1:26" x14ac:dyDescent="0.25">
      <c r="A6" s="11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0"/>
    </row>
    <row r="7" spans="1:26" x14ac:dyDescent="0.25">
      <c r="A7" s="11"/>
      <c r="B7" s="12"/>
      <c r="C7" s="15" t="s">
        <v>4</v>
      </c>
      <c r="D7" s="70" t="s">
        <v>5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10"/>
    </row>
    <row r="8" spans="1:26" x14ac:dyDescent="0.25">
      <c r="A8" s="16"/>
      <c r="B8" s="17"/>
      <c r="C8" s="18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0"/>
    </row>
    <row r="9" spans="1:26" x14ac:dyDescent="0.25">
      <c r="A9" s="16"/>
      <c r="B9" s="20"/>
      <c r="C9" s="71" t="s">
        <v>6</v>
      </c>
      <c r="D9" s="72"/>
      <c r="E9" s="58" t="s">
        <v>7</v>
      </c>
      <c r="F9" s="58"/>
      <c r="G9" s="59"/>
      <c r="H9" s="58" t="s">
        <v>8</v>
      </c>
      <c r="I9" s="58"/>
      <c r="J9" s="59"/>
      <c r="K9" s="58" t="s">
        <v>9</v>
      </c>
      <c r="L9" s="58"/>
      <c r="M9" s="59"/>
      <c r="N9" s="58" t="s">
        <v>10</v>
      </c>
      <c r="O9" s="58"/>
      <c r="P9" s="59"/>
      <c r="Q9" s="58" t="s">
        <v>11</v>
      </c>
      <c r="R9" s="58"/>
      <c r="S9" s="59"/>
      <c r="T9" s="58" t="s">
        <v>12</v>
      </c>
      <c r="U9" s="58"/>
      <c r="V9" s="59"/>
      <c r="W9" s="59" t="s">
        <v>13</v>
      </c>
      <c r="X9" s="62"/>
      <c r="Y9" s="63"/>
      <c r="Z9" s="21"/>
    </row>
    <row r="10" spans="1:26" x14ac:dyDescent="0.25">
      <c r="A10" s="16"/>
      <c r="B10" s="22"/>
      <c r="C10" s="73"/>
      <c r="D10" s="74"/>
      <c r="E10" s="60"/>
      <c r="F10" s="60"/>
      <c r="G10" s="61"/>
      <c r="H10" s="60"/>
      <c r="I10" s="60"/>
      <c r="J10" s="61"/>
      <c r="K10" s="60"/>
      <c r="L10" s="60"/>
      <c r="M10" s="61"/>
      <c r="N10" s="60"/>
      <c r="O10" s="60"/>
      <c r="P10" s="61"/>
      <c r="Q10" s="60"/>
      <c r="R10" s="60"/>
      <c r="S10" s="61"/>
      <c r="T10" s="60"/>
      <c r="U10" s="60"/>
      <c r="V10" s="61"/>
      <c r="W10" s="61"/>
      <c r="X10" s="64"/>
      <c r="Y10" s="65"/>
      <c r="Z10" s="21"/>
    </row>
    <row r="11" spans="1:26" x14ac:dyDescent="0.25">
      <c r="A11" s="16"/>
      <c r="B11" s="23"/>
      <c r="C11" s="75"/>
      <c r="D11" s="76"/>
      <c r="E11" s="24">
        <v>2018</v>
      </c>
      <c r="F11" s="25">
        <v>2017</v>
      </c>
      <c r="G11" s="25">
        <v>2016</v>
      </c>
      <c r="H11" s="24">
        <v>2018</v>
      </c>
      <c r="I11" s="25">
        <v>2017</v>
      </c>
      <c r="J11" s="25">
        <v>2016</v>
      </c>
      <c r="K11" s="24">
        <v>2016</v>
      </c>
      <c r="L11" s="25">
        <v>2015</v>
      </c>
      <c r="M11" s="25">
        <v>2014</v>
      </c>
      <c r="N11" s="24">
        <v>2016</v>
      </c>
      <c r="O11" s="25">
        <v>2015</v>
      </c>
      <c r="P11" s="25">
        <v>2014</v>
      </c>
      <c r="Q11" s="24">
        <v>2016</v>
      </c>
      <c r="R11" s="25">
        <v>2015</v>
      </c>
      <c r="S11" s="25">
        <v>2014</v>
      </c>
      <c r="T11" s="24">
        <v>2016</v>
      </c>
      <c r="U11" s="25">
        <v>2015</v>
      </c>
      <c r="V11" s="25">
        <v>2014</v>
      </c>
      <c r="W11" s="24">
        <v>2018</v>
      </c>
      <c r="X11" s="25">
        <v>2017</v>
      </c>
      <c r="Y11" s="25">
        <v>2016</v>
      </c>
      <c r="Z11" s="21"/>
    </row>
    <row r="12" spans="1:26" x14ac:dyDescent="0.25">
      <c r="A12" s="16"/>
      <c r="B12" s="26"/>
      <c r="C12" s="66"/>
      <c r="D12" s="6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  <c r="X12" s="27"/>
      <c r="Y12" s="29"/>
      <c r="Z12" s="10"/>
    </row>
    <row r="13" spans="1:26" x14ac:dyDescent="0.25">
      <c r="A13" s="16"/>
      <c r="B13" s="30">
        <v>4000</v>
      </c>
      <c r="C13" s="31" t="s">
        <v>14</v>
      </c>
      <c r="D13" s="31"/>
      <c r="E13" s="32">
        <f>+E14+E23+E26</f>
        <v>16954228.900000002</v>
      </c>
      <c r="F13" s="32">
        <f>+F14+F23+F26</f>
        <v>18863262.48</v>
      </c>
      <c r="G13" s="32">
        <f t="shared" ref="G13" si="0">+G14+G23+G26</f>
        <v>0</v>
      </c>
      <c r="H13" s="32">
        <f>+H14+H23+H26</f>
        <v>33142492.870000001</v>
      </c>
      <c r="I13" s="32">
        <f>+I14+I23+I26</f>
        <v>31727751.900000002</v>
      </c>
      <c r="J13" s="32">
        <f t="shared" ref="J13" si="1">+J14+J23+J26</f>
        <v>0</v>
      </c>
      <c r="K13" s="32">
        <f>+K14+K23+K26</f>
        <v>0</v>
      </c>
      <c r="L13" s="32">
        <f t="shared" ref="L13:M13" si="2">+L14+L23+L26</f>
        <v>0</v>
      </c>
      <c r="M13" s="32">
        <f t="shared" si="2"/>
        <v>0</v>
      </c>
      <c r="N13" s="32">
        <f>+N14+N23+N26</f>
        <v>0</v>
      </c>
      <c r="O13" s="32">
        <f t="shared" ref="O13:P13" si="3">+O14+O23+O26</f>
        <v>0</v>
      </c>
      <c r="P13" s="32">
        <f t="shared" si="3"/>
        <v>0</v>
      </c>
      <c r="Q13" s="32"/>
      <c r="R13" s="32"/>
      <c r="S13" s="32"/>
      <c r="T13" s="32"/>
      <c r="U13" s="32"/>
      <c r="V13" s="32"/>
      <c r="W13" s="33">
        <f t="shared" ref="W13:Y44" si="4">+E13+H13+K13+N13+Q13+T13</f>
        <v>50096721.770000003</v>
      </c>
      <c r="X13" s="32">
        <f t="shared" si="4"/>
        <v>50591014.380000003</v>
      </c>
      <c r="Y13" s="34">
        <f t="shared" si="4"/>
        <v>0</v>
      </c>
      <c r="Z13" s="35"/>
    </row>
    <row r="14" spans="1:26" x14ac:dyDescent="0.25">
      <c r="A14" s="16"/>
      <c r="B14" s="30">
        <v>4100</v>
      </c>
      <c r="C14" s="31" t="s">
        <v>15</v>
      </c>
      <c r="D14" s="31"/>
      <c r="E14" s="32">
        <f>SUM(E15:E22)</f>
        <v>648563.62</v>
      </c>
      <c r="F14" s="32">
        <f>SUM(F15:F22)</f>
        <v>650347.12</v>
      </c>
      <c r="G14" s="32">
        <f t="shared" ref="G14" si="5">SUM(G15:G22)</f>
        <v>0</v>
      </c>
      <c r="H14" s="32">
        <f>SUM(H15:H22)</f>
        <v>32591305.109999999</v>
      </c>
      <c r="I14" s="32">
        <f>SUM(I15:I22)</f>
        <v>31153955.900000002</v>
      </c>
      <c r="J14" s="32">
        <f>SUM(J15:J22)</f>
        <v>0</v>
      </c>
      <c r="K14" s="32">
        <f>SUM(K15:K22)</f>
        <v>0</v>
      </c>
      <c r="L14" s="32">
        <f t="shared" ref="L14:M14" si="6">SUM(L15:L22)</f>
        <v>0</v>
      </c>
      <c r="M14" s="32">
        <f t="shared" si="6"/>
        <v>0</v>
      </c>
      <c r="N14" s="32">
        <f>SUM(N15:N22)</f>
        <v>0</v>
      </c>
      <c r="O14" s="32">
        <f t="shared" ref="O14:P14" si="7">SUM(O15:O22)</f>
        <v>0</v>
      </c>
      <c r="P14" s="32">
        <f t="shared" si="7"/>
        <v>0</v>
      </c>
      <c r="Q14" s="32"/>
      <c r="R14" s="32"/>
      <c r="S14" s="32"/>
      <c r="T14" s="32"/>
      <c r="U14" s="32"/>
      <c r="V14" s="32"/>
      <c r="W14" s="33">
        <f t="shared" si="4"/>
        <v>33239868.73</v>
      </c>
      <c r="X14" s="32">
        <f t="shared" si="4"/>
        <v>31804303.020000003</v>
      </c>
      <c r="Y14" s="34">
        <f>+G14+J14+M14+P14+S14+V14</f>
        <v>0</v>
      </c>
      <c r="Z14" s="10"/>
    </row>
    <row r="15" spans="1:26" x14ac:dyDescent="0.25">
      <c r="A15" s="16"/>
      <c r="B15" s="26">
        <v>4110</v>
      </c>
      <c r="C15" s="36" t="s">
        <v>16</v>
      </c>
      <c r="D15" s="36"/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/>
      <c r="R15" s="37"/>
      <c r="S15" s="37"/>
      <c r="T15" s="37"/>
      <c r="U15" s="37"/>
      <c r="V15" s="37"/>
      <c r="W15" s="38">
        <f t="shared" si="4"/>
        <v>0</v>
      </c>
      <c r="X15" s="39">
        <f t="shared" si="4"/>
        <v>0</v>
      </c>
      <c r="Y15" s="40">
        <f t="shared" si="4"/>
        <v>0</v>
      </c>
      <c r="Z15" s="10"/>
    </row>
    <row r="16" spans="1:26" x14ac:dyDescent="0.25">
      <c r="A16" s="16"/>
      <c r="B16" s="26">
        <v>4120</v>
      </c>
      <c r="C16" s="36" t="s">
        <v>17</v>
      </c>
      <c r="D16" s="36"/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/>
      <c r="R16" s="37"/>
      <c r="S16" s="37"/>
      <c r="T16" s="37"/>
      <c r="U16" s="37"/>
      <c r="V16" s="37"/>
      <c r="W16" s="38">
        <f t="shared" si="4"/>
        <v>0</v>
      </c>
      <c r="X16" s="39">
        <f t="shared" si="4"/>
        <v>0</v>
      </c>
      <c r="Y16" s="40">
        <f t="shared" si="4"/>
        <v>0</v>
      </c>
      <c r="Z16" s="10"/>
    </row>
    <row r="17" spans="1:26" x14ac:dyDescent="0.25">
      <c r="A17" s="16"/>
      <c r="B17" s="26">
        <v>4130</v>
      </c>
      <c r="C17" s="36" t="s">
        <v>18</v>
      </c>
      <c r="D17" s="36"/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/>
      <c r="R17" s="37"/>
      <c r="S17" s="37"/>
      <c r="T17" s="37"/>
      <c r="U17" s="37"/>
      <c r="V17" s="37"/>
      <c r="W17" s="38">
        <f t="shared" si="4"/>
        <v>0</v>
      </c>
      <c r="X17" s="39">
        <f t="shared" si="4"/>
        <v>0</v>
      </c>
      <c r="Y17" s="40">
        <f t="shared" si="4"/>
        <v>0</v>
      </c>
      <c r="Z17" s="10"/>
    </row>
    <row r="18" spans="1:26" x14ac:dyDescent="0.25">
      <c r="A18" s="16"/>
      <c r="B18" s="26">
        <v>4140</v>
      </c>
      <c r="C18" s="36" t="s">
        <v>19</v>
      </c>
      <c r="D18" s="36"/>
      <c r="E18" s="37">
        <v>540103.32999999996</v>
      </c>
      <c r="F18" s="37">
        <v>0</v>
      </c>
      <c r="G18" s="37">
        <v>0</v>
      </c>
      <c r="H18" s="37">
        <v>31855316.010000002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/>
      <c r="R18" s="37"/>
      <c r="S18" s="37"/>
      <c r="T18" s="37"/>
      <c r="U18" s="37"/>
      <c r="V18" s="37"/>
      <c r="W18" s="38">
        <f t="shared" si="4"/>
        <v>32395419.34</v>
      </c>
      <c r="X18" s="39">
        <f t="shared" si="4"/>
        <v>0</v>
      </c>
      <c r="Y18" s="40">
        <f t="shared" si="4"/>
        <v>0</v>
      </c>
      <c r="Z18" s="10"/>
    </row>
    <row r="19" spans="1:26" x14ac:dyDescent="0.25">
      <c r="A19" s="16"/>
      <c r="B19" s="26">
        <v>4150</v>
      </c>
      <c r="C19" s="36" t="s">
        <v>20</v>
      </c>
      <c r="D19" s="36"/>
      <c r="E19" s="37">
        <v>101810.29</v>
      </c>
      <c r="F19" s="37">
        <v>0</v>
      </c>
      <c r="G19" s="37">
        <v>0</v>
      </c>
      <c r="H19" s="37">
        <v>306551.27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/>
      <c r="R19" s="37"/>
      <c r="S19" s="37"/>
      <c r="T19" s="37"/>
      <c r="U19" s="37"/>
      <c r="V19" s="37"/>
      <c r="W19" s="38">
        <f t="shared" si="4"/>
        <v>408361.56</v>
      </c>
      <c r="X19" s="39">
        <f t="shared" si="4"/>
        <v>0</v>
      </c>
      <c r="Y19" s="40">
        <f t="shared" si="4"/>
        <v>0</v>
      </c>
      <c r="Z19" s="10"/>
    </row>
    <row r="20" spans="1:26" x14ac:dyDescent="0.25">
      <c r="A20" s="16"/>
      <c r="B20" s="26">
        <v>4160</v>
      </c>
      <c r="C20" s="36" t="s">
        <v>21</v>
      </c>
      <c r="D20" s="36"/>
      <c r="E20" s="37">
        <v>6650</v>
      </c>
      <c r="F20" s="37">
        <v>0</v>
      </c>
      <c r="G20" s="37">
        <v>0</v>
      </c>
      <c r="H20" s="37">
        <v>429437.83</v>
      </c>
      <c r="I20" s="37">
        <v>418811.70999999996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/>
      <c r="R20" s="37"/>
      <c r="S20" s="37"/>
      <c r="T20" s="37"/>
      <c r="U20" s="37"/>
      <c r="V20" s="37"/>
      <c r="W20" s="38">
        <f t="shared" si="4"/>
        <v>436087.83</v>
      </c>
      <c r="X20" s="39">
        <f t="shared" si="4"/>
        <v>418811.70999999996</v>
      </c>
      <c r="Y20" s="40">
        <f t="shared" si="4"/>
        <v>0</v>
      </c>
      <c r="Z20" s="10"/>
    </row>
    <row r="21" spans="1:26" x14ac:dyDescent="0.25">
      <c r="A21" s="16"/>
      <c r="B21" s="26">
        <v>4170</v>
      </c>
      <c r="C21" s="36" t="s">
        <v>22</v>
      </c>
      <c r="D21" s="36"/>
      <c r="E21" s="41">
        <v>0</v>
      </c>
      <c r="F21" s="37">
        <v>650347.12</v>
      </c>
      <c r="G21" s="37">
        <v>0</v>
      </c>
      <c r="H21" s="37">
        <v>0</v>
      </c>
      <c r="I21" s="37">
        <v>30735144.190000001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/>
      <c r="R21" s="37"/>
      <c r="S21" s="37"/>
      <c r="T21" s="37"/>
      <c r="U21" s="37"/>
      <c r="V21" s="37"/>
      <c r="W21" s="38">
        <f t="shared" si="4"/>
        <v>0</v>
      </c>
      <c r="X21" s="39">
        <f t="shared" si="4"/>
        <v>31385491.310000002</v>
      </c>
      <c r="Y21" s="40">
        <f t="shared" si="4"/>
        <v>0</v>
      </c>
      <c r="Z21" s="10"/>
    </row>
    <row r="22" spans="1:26" x14ac:dyDescent="0.25">
      <c r="A22" s="16"/>
      <c r="B22" s="26">
        <v>4190</v>
      </c>
      <c r="C22" s="36" t="s">
        <v>23</v>
      </c>
      <c r="D22" s="36"/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/>
      <c r="R22" s="37"/>
      <c r="S22" s="37"/>
      <c r="T22" s="37"/>
      <c r="U22" s="37"/>
      <c r="V22" s="37"/>
      <c r="W22" s="38">
        <f t="shared" si="4"/>
        <v>0</v>
      </c>
      <c r="X22" s="39">
        <f t="shared" si="4"/>
        <v>0</v>
      </c>
      <c r="Y22" s="40">
        <f t="shared" si="4"/>
        <v>0</v>
      </c>
      <c r="Z22" s="10"/>
    </row>
    <row r="23" spans="1:26" x14ac:dyDescent="0.25">
      <c r="A23" s="16"/>
      <c r="B23" s="30">
        <v>4200</v>
      </c>
      <c r="C23" s="31" t="s">
        <v>24</v>
      </c>
      <c r="D23" s="31"/>
      <c r="E23" s="32">
        <f>SUM(E24:E25)</f>
        <v>16305665.280000001</v>
      </c>
      <c r="F23" s="32">
        <f>SUM(F24:F25)</f>
        <v>18212915.359999999</v>
      </c>
      <c r="G23" s="32">
        <f t="shared" ref="G23" si="8">SUM(G24:G25)</f>
        <v>0</v>
      </c>
      <c r="H23" s="32">
        <f>SUM(H24:H25)</f>
        <v>551187.76</v>
      </c>
      <c r="I23" s="32">
        <f>SUM(I24:I25)</f>
        <v>573796</v>
      </c>
      <c r="J23" s="32">
        <f t="shared" ref="J23" si="9">SUM(J24:J25)</f>
        <v>0</v>
      </c>
      <c r="K23" s="32">
        <f>SUM(K24:K25)</f>
        <v>0</v>
      </c>
      <c r="L23" s="32">
        <f t="shared" ref="L23:M23" si="10">SUM(L24:L25)</f>
        <v>0</v>
      </c>
      <c r="M23" s="32">
        <f t="shared" si="10"/>
        <v>0</v>
      </c>
      <c r="N23" s="32">
        <f>SUM(N24:N25)</f>
        <v>0</v>
      </c>
      <c r="O23" s="32">
        <f t="shared" ref="O23:P23" si="11">SUM(O24:O25)</f>
        <v>0</v>
      </c>
      <c r="P23" s="32">
        <f t="shared" si="11"/>
        <v>0</v>
      </c>
      <c r="Q23" s="42"/>
      <c r="R23" s="42"/>
      <c r="S23" s="42"/>
      <c r="T23" s="42"/>
      <c r="U23" s="42"/>
      <c r="V23" s="42"/>
      <c r="W23" s="33">
        <f t="shared" si="4"/>
        <v>16856853.040000003</v>
      </c>
      <c r="X23" s="32">
        <f t="shared" si="4"/>
        <v>18786711.359999999</v>
      </c>
      <c r="Y23" s="34">
        <f t="shared" si="4"/>
        <v>0</v>
      </c>
      <c r="Z23" s="10"/>
    </row>
    <row r="24" spans="1:26" x14ac:dyDescent="0.25">
      <c r="A24" s="16"/>
      <c r="B24" s="26">
        <v>4210</v>
      </c>
      <c r="C24" s="36" t="s">
        <v>25</v>
      </c>
      <c r="D24" s="36"/>
      <c r="E24" s="41">
        <v>2465652.56</v>
      </c>
      <c r="F24" s="39">
        <v>7406915.3600000003</v>
      </c>
      <c r="G24" s="39">
        <v>0</v>
      </c>
      <c r="H24" s="39">
        <v>551187.76</v>
      </c>
      <c r="I24" s="39">
        <v>573796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/>
      <c r="R24" s="39"/>
      <c r="S24" s="39"/>
      <c r="T24" s="39"/>
      <c r="U24" s="39"/>
      <c r="V24" s="39"/>
      <c r="W24" s="38">
        <f t="shared" si="4"/>
        <v>3016840.3200000003</v>
      </c>
      <c r="X24" s="39">
        <f t="shared" si="4"/>
        <v>7980711.3600000003</v>
      </c>
      <c r="Y24" s="40">
        <f t="shared" si="4"/>
        <v>0</v>
      </c>
      <c r="Z24" s="10"/>
    </row>
    <row r="25" spans="1:26" x14ac:dyDescent="0.25">
      <c r="A25" s="16"/>
      <c r="B25" s="26">
        <v>4220</v>
      </c>
      <c r="C25" s="36" t="s">
        <v>26</v>
      </c>
      <c r="D25" s="36"/>
      <c r="E25" s="41">
        <v>13840012.720000001</v>
      </c>
      <c r="F25" s="37">
        <v>10806000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/>
      <c r="R25" s="37"/>
      <c r="S25" s="37"/>
      <c r="T25" s="37"/>
      <c r="U25" s="37"/>
      <c r="V25" s="37"/>
      <c r="W25" s="38">
        <f t="shared" si="4"/>
        <v>13840012.720000001</v>
      </c>
      <c r="X25" s="39">
        <f t="shared" si="4"/>
        <v>10806000</v>
      </c>
      <c r="Y25" s="40">
        <f t="shared" si="4"/>
        <v>0</v>
      </c>
      <c r="Z25" s="10"/>
    </row>
    <row r="26" spans="1:26" x14ac:dyDescent="0.25">
      <c r="A26" s="16"/>
      <c r="B26" s="30">
        <v>4300</v>
      </c>
      <c r="C26" s="31" t="s">
        <v>27</v>
      </c>
      <c r="D26" s="31"/>
      <c r="E26" s="43">
        <f>SUM(E27:E31)</f>
        <v>0</v>
      </c>
      <c r="F26" s="43">
        <v>0</v>
      </c>
      <c r="G26" s="43">
        <v>0</v>
      </c>
      <c r="H26" s="43">
        <f>SUM(H27:H31)</f>
        <v>0</v>
      </c>
      <c r="I26" s="43">
        <f>SUM(I27:I31)</f>
        <v>0</v>
      </c>
      <c r="J26" s="43">
        <f t="shared" ref="J26" si="12">SUM(J27:J31)</f>
        <v>0</v>
      </c>
      <c r="K26" s="43">
        <f>SUM(K27:K31)</f>
        <v>0</v>
      </c>
      <c r="L26" s="43">
        <f t="shared" ref="L26:M26" si="13">SUM(L27:L31)</f>
        <v>0</v>
      </c>
      <c r="M26" s="43">
        <f t="shared" si="13"/>
        <v>0</v>
      </c>
      <c r="N26" s="43">
        <f>SUM(N27:N31)</f>
        <v>0</v>
      </c>
      <c r="O26" s="43">
        <f t="shared" ref="O26:P26" si="14">SUM(O27:O31)</f>
        <v>0</v>
      </c>
      <c r="P26" s="43">
        <f t="shared" si="14"/>
        <v>0</v>
      </c>
      <c r="Q26" s="43"/>
      <c r="R26" s="43"/>
      <c r="S26" s="43"/>
      <c r="T26" s="43"/>
      <c r="U26" s="43"/>
      <c r="V26" s="43"/>
      <c r="W26" s="33">
        <f t="shared" si="4"/>
        <v>0</v>
      </c>
      <c r="X26" s="32">
        <f t="shared" si="4"/>
        <v>0</v>
      </c>
      <c r="Y26" s="34">
        <f t="shared" si="4"/>
        <v>0</v>
      </c>
      <c r="Z26" s="10"/>
    </row>
    <row r="27" spans="1:26" x14ac:dyDescent="0.25">
      <c r="A27" s="16"/>
      <c r="B27" s="26">
        <v>4310</v>
      </c>
      <c r="C27" s="36" t="s">
        <v>28</v>
      </c>
      <c r="D27" s="36"/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/>
      <c r="R27" s="37"/>
      <c r="S27" s="37"/>
      <c r="T27" s="37"/>
      <c r="U27" s="37"/>
      <c r="V27" s="37"/>
      <c r="W27" s="38">
        <f t="shared" si="4"/>
        <v>0</v>
      </c>
      <c r="X27" s="39">
        <f t="shared" si="4"/>
        <v>0</v>
      </c>
      <c r="Y27" s="40">
        <f t="shared" si="4"/>
        <v>0</v>
      </c>
      <c r="Z27" s="10"/>
    </row>
    <row r="28" spans="1:26" x14ac:dyDescent="0.25">
      <c r="A28" s="16"/>
      <c r="B28" s="26">
        <v>4320</v>
      </c>
      <c r="C28" s="36" t="s">
        <v>29</v>
      </c>
      <c r="D28" s="36"/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/>
      <c r="R28" s="37"/>
      <c r="S28" s="37"/>
      <c r="T28" s="37"/>
      <c r="U28" s="37"/>
      <c r="V28" s="37"/>
      <c r="W28" s="38">
        <f t="shared" si="4"/>
        <v>0</v>
      </c>
      <c r="X28" s="39">
        <f t="shared" si="4"/>
        <v>0</v>
      </c>
      <c r="Y28" s="40">
        <f t="shared" si="4"/>
        <v>0</v>
      </c>
      <c r="Z28" s="10"/>
    </row>
    <row r="29" spans="1:26" x14ac:dyDescent="0.25">
      <c r="A29" s="16"/>
      <c r="B29" s="26">
        <v>4330</v>
      </c>
      <c r="C29" s="36" t="s">
        <v>30</v>
      </c>
      <c r="D29" s="36"/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/>
      <c r="R29" s="37"/>
      <c r="S29" s="37"/>
      <c r="T29" s="37"/>
      <c r="U29" s="37"/>
      <c r="V29" s="37"/>
      <c r="W29" s="38">
        <f t="shared" si="4"/>
        <v>0</v>
      </c>
      <c r="X29" s="39">
        <f t="shared" si="4"/>
        <v>0</v>
      </c>
      <c r="Y29" s="40">
        <f t="shared" si="4"/>
        <v>0</v>
      </c>
      <c r="Z29" s="10"/>
    </row>
    <row r="30" spans="1:26" x14ac:dyDescent="0.25">
      <c r="A30" s="16"/>
      <c r="B30" s="26">
        <v>4340</v>
      </c>
      <c r="C30" s="36" t="s">
        <v>31</v>
      </c>
      <c r="D30" s="36"/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/>
      <c r="R30" s="37"/>
      <c r="S30" s="37"/>
      <c r="T30" s="37"/>
      <c r="U30" s="37"/>
      <c r="V30" s="37"/>
      <c r="W30" s="38">
        <f t="shared" si="4"/>
        <v>0</v>
      </c>
      <c r="X30" s="39">
        <f t="shared" si="4"/>
        <v>0</v>
      </c>
      <c r="Y30" s="40">
        <f t="shared" si="4"/>
        <v>0</v>
      </c>
      <c r="Z30" s="10"/>
    </row>
    <row r="31" spans="1:26" x14ac:dyDescent="0.25">
      <c r="A31" s="16"/>
      <c r="B31" s="26">
        <v>4390</v>
      </c>
      <c r="C31" s="36" t="s">
        <v>32</v>
      </c>
      <c r="D31" s="36"/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/>
      <c r="R31" s="37"/>
      <c r="S31" s="37"/>
      <c r="T31" s="37"/>
      <c r="U31" s="37"/>
      <c r="V31" s="37"/>
      <c r="W31" s="38">
        <f t="shared" si="4"/>
        <v>0</v>
      </c>
      <c r="X31" s="39">
        <f t="shared" si="4"/>
        <v>0</v>
      </c>
      <c r="Y31" s="40">
        <f t="shared" si="4"/>
        <v>0</v>
      </c>
      <c r="Z31" s="10"/>
    </row>
    <row r="32" spans="1:26" x14ac:dyDescent="0.25">
      <c r="A32" s="16"/>
      <c r="B32" s="30">
        <v>5000</v>
      </c>
      <c r="C32" s="31" t="s">
        <v>33</v>
      </c>
      <c r="D32" s="31"/>
      <c r="E32" s="43">
        <f>+E33+E37+E47+E51+E57+E64</f>
        <v>17139972.229999997</v>
      </c>
      <c r="F32" s="43">
        <f>+F33+F37+F47+F51+F57+F64</f>
        <v>18676982.510000002</v>
      </c>
      <c r="G32" s="43">
        <f t="shared" ref="G32" si="15">+G33+G37+G47+G51+G57+G64</f>
        <v>0</v>
      </c>
      <c r="H32" s="43">
        <f>+H33+H37+H47+H51+H57+H64</f>
        <v>31799838.120000001</v>
      </c>
      <c r="I32" s="43">
        <f>+I33+I37+I47+I51+I57+I64</f>
        <v>27834476.580000002</v>
      </c>
      <c r="J32" s="43">
        <f t="shared" ref="J32" si="16">+J33+J37+J47+J51+J57+J64</f>
        <v>0</v>
      </c>
      <c r="K32" s="43">
        <f>+K33+K37+K47+K51+K57+K64</f>
        <v>0</v>
      </c>
      <c r="L32" s="43">
        <f t="shared" ref="L32:M32" si="17">+L33+L37+L47+L51+L57+L64</f>
        <v>0</v>
      </c>
      <c r="M32" s="43">
        <f t="shared" si="17"/>
        <v>0</v>
      </c>
      <c r="N32" s="43">
        <f>+N33+N37+N47+N51+N57+N64</f>
        <v>0</v>
      </c>
      <c r="O32" s="43">
        <f t="shared" ref="O32:P32" si="18">+O33+O37+O47+O51+O57+O64</f>
        <v>0</v>
      </c>
      <c r="P32" s="43">
        <f t="shared" si="18"/>
        <v>0</v>
      </c>
      <c r="Q32" s="43"/>
      <c r="R32" s="43"/>
      <c r="S32" s="43"/>
      <c r="T32" s="43"/>
      <c r="U32" s="43"/>
      <c r="V32" s="43"/>
      <c r="W32" s="33">
        <f t="shared" si="4"/>
        <v>48939810.349999994</v>
      </c>
      <c r="X32" s="32">
        <f t="shared" si="4"/>
        <v>46511459.090000004</v>
      </c>
      <c r="Y32" s="34">
        <f t="shared" si="4"/>
        <v>0</v>
      </c>
      <c r="Z32" s="10"/>
    </row>
    <row r="33" spans="1:26" x14ac:dyDescent="0.25">
      <c r="A33" s="16"/>
      <c r="B33" s="30">
        <v>5100</v>
      </c>
      <c r="C33" s="31" t="s">
        <v>34</v>
      </c>
      <c r="D33" s="31"/>
      <c r="E33" s="43">
        <f>SUM(E34:E36)</f>
        <v>14056180.379999999</v>
      </c>
      <c r="F33" s="43">
        <f>SUM(F34:F36)</f>
        <v>13542944.639999999</v>
      </c>
      <c r="G33" s="43">
        <f t="shared" ref="G33" si="19">SUM(G34:G36)</f>
        <v>0</v>
      </c>
      <c r="H33" s="43">
        <f>SUM(H34:H36)</f>
        <v>22546020.530000001</v>
      </c>
      <c r="I33" s="43">
        <f>SUM(I34:I36)</f>
        <v>23728426.539999999</v>
      </c>
      <c r="J33" s="43">
        <f t="shared" ref="J33" si="20">SUM(J34:J36)</f>
        <v>0</v>
      </c>
      <c r="K33" s="43">
        <f>SUM(K34:K36)</f>
        <v>0</v>
      </c>
      <c r="L33" s="43">
        <f t="shared" ref="L33:M33" si="21">SUM(L34:L36)</f>
        <v>0</v>
      </c>
      <c r="M33" s="43">
        <f t="shared" si="21"/>
        <v>0</v>
      </c>
      <c r="N33" s="43">
        <f>SUM(N34:N36)</f>
        <v>0</v>
      </c>
      <c r="O33" s="43">
        <f t="shared" ref="O33:P33" si="22">SUM(O34:O36)</f>
        <v>0</v>
      </c>
      <c r="P33" s="43">
        <f t="shared" si="22"/>
        <v>0</v>
      </c>
      <c r="Q33" s="43"/>
      <c r="R33" s="43"/>
      <c r="S33" s="43"/>
      <c r="T33" s="43"/>
      <c r="U33" s="43"/>
      <c r="V33" s="43"/>
      <c r="W33" s="33">
        <f t="shared" si="4"/>
        <v>36602200.909999996</v>
      </c>
      <c r="X33" s="32">
        <f t="shared" si="4"/>
        <v>37271371.18</v>
      </c>
      <c r="Y33" s="34">
        <f t="shared" si="4"/>
        <v>0</v>
      </c>
      <c r="Z33" s="10"/>
    </row>
    <row r="34" spans="1:26" x14ac:dyDescent="0.25">
      <c r="A34" s="16"/>
      <c r="B34" s="26">
        <v>5110</v>
      </c>
      <c r="C34" s="36" t="s">
        <v>35</v>
      </c>
      <c r="D34" s="36"/>
      <c r="E34" s="37">
        <v>11667963.529999999</v>
      </c>
      <c r="F34" s="37">
        <v>11299267.449999999</v>
      </c>
      <c r="G34" s="37">
        <v>0</v>
      </c>
      <c r="H34" s="37">
        <v>11054024.539999999</v>
      </c>
      <c r="I34" s="37">
        <v>11677934.43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44"/>
      <c r="R34" s="44"/>
      <c r="S34" s="44"/>
      <c r="T34" s="44"/>
      <c r="U34" s="44"/>
      <c r="V34" s="44"/>
      <c r="W34" s="38">
        <f t="shared" si="4"/>
        <v>22721988.07</v>
      </c>
      <c r="X34" s="39">
        <f t="shared" si="4"/>
        <v>22977201.879999999</v>
      </c>
      <c r="Y34" s="40">
        <f t="shared" si="4"/>
        <v>0</v>
      </c>
      <c r="Z34" s="10"/>
    </row>
    <row r="35" spans="1:26" x14ac:dyDescent="0.25">
      <c r="A35" s="16"/>
      <c r="B35" s="26">
        <v>5120</v>
      </c>
      <c r="C35" s="36" t="s">
        <v>36</v>
      </c>
      <c r="D35" s="36"/>
      <c r="E35" s="37">
        <v>1111711.95</v>
      </c>
      <c r="F35" s="37">
        <v>971512.45</v>
      </c>
      <c r="G35" s="37">
        <v>0</v>
      </c>
      <c r="H35" s="37">
        <v>2340296.92</v>
      </c>
      <c r="I35" s="37">
        <v>2682899.5699999998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9"/>
      <c r="R35" s="39"/>
      <c r="S35" s="39"/>
      <c r="T35" s="39"/>
      <c r="U35" s="39"/>
      <c r="V35" s="39"/>
      <c r="W35" s="38">
        <f t="shared" si="4"/>
        <v>3452008.87</v>
      </c>
      <c r="X35" s="39">
        <f t="shared" si="4"/>
        <v>3654412.0199999996</v>
      </c>
      <c r="Y35" s="40">
        <f t="shared" si="4"/>
        <v>0</v>
      </c>
      <c r="Z35" s="10"/>
    </row>
    <row r="36" spans="1:26" x14ac:dyDescent="0.25">
      <c r="A36" s="16"/>
      <c r="B36" s="26">
        <v>5130</v>
      </c>
      <c r="C36" s="36" t="s">
        <v>37</v>
      </c>
      <c r="D36" s="36"/>
      <c r="E36" s="37">
        <v>1276504.8999999999</v>
      </c>
      <c r="F36" s="37">
        <v>1272164.74</v>
      </c>
      <c r="G36" s="37">
        <v>0</v>
      </c>
      <c r="H36" s="37">
        <v>9151699.0700000003</v>
      </c>
      <c r="I36" s="37">
        <v>9367592.540000001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44"/>
      <c r="R36" s="44"/>
      <c r="S36" s="44"/>
      <c r="T36" s="44"/>
      <c r="U36" s="44"/>
      <c r="V36" s="44"/>
      <c r="W36" s="38">
        <f t="shared" si="4"/>
        <v>10428203.970000001</v>
      </c>
      <c r="X36" s="39">
        <f t="shared" si="4"/>
        <v>10639757.280000001</v>
      </c>
      <c r="Y36" s="40">
        <f t="shared" si="4"/>
        <v>0</v>
      </c>
      <c r="Z36" s="10"/>
    </row>
    <row r="37" spans="1:26" x14ac:dyDescent="0.25">
      <c r="A37" s="16"/>
      <c r="B37" s="30">
        <v>5200</v>
      </c>
      <c r="C37" s="31" t="s">
        <v>38</v>
      </c>
      <c r="D37" s="31"/>
      <c r="E37" s="32">
        <f>SUM(E38:E46)</f>
        <v>2707487.79</v>
      </c>
      <c r="F37" s="32">
        <f>SUM(F38:F46)</f>
        <v>3105081.9299999997</v>
      </c>
      <c r="G37" s="32">
        <f t="shared" ref="G37" si="23">SUM(G38:G46)</f>
        <v>0</v>
      </c>
      <c r="H37" s="32">
        <f>SUM(H38:H46)</f>
        <v>0</v>
      </c>
      <c r="I37" s="32">
        <f>SUM(I38:I46)</f>
        <v>8986.7800000000007</v>
      </c>
      <c r="J37" s="32">
        <f t="shared" ref="J37" si="24">SUM(J38:J46)</f>
        <v>0</v>
      </c>
      <c r="K37" s="32">
        <f>SUM(K38:K46)</f>
        <v>0</v>
      </c>
      <c r="L37" s="32">
        <f t="shared" ref="L37:M37" si="25">SUM(L38:L46)</f>
        <v>0</v>
      </c>
      <c r="M37" s="32">
        <f t="shared" si="25"/>
        <v>0</v>
      </c>
      <c r="N37" s="32">
        <f>SUM(N38:N46)</f>
        <v>0</v>
      </c>
      <c r="O37" s="32">
        <f t="shared" ref="O37:P37" si="26">SUM(O38:O46)</f>
        <v>0</v>
      </c>
      <c r="P37" s="32">
        <f t="shared" si="26"/>
        <v>0</v>
      </c>
      <c r="Q37" s="32"/>
      <c r="R37" s="32"/>
      <c r="S37" s="32"/>
      <c r="T37" s="32"/>
      <c r="U37" s="32"/>
      <c r="V37" s="32"/>
      <c r="W37" s="33">
        <f t="shared" si="4"/>
        <v>2707487.79</v>
      </c>
      <c r="X37" s="32">
        <f t="shared" si="4"/>
        <v>3114068.7099999995</v>
      </c>
      <c r="Y37" s="34">
        <f t="shared" si="4"/>
        <v>0</v>
      </c>
      <c r="Z37" s="10"/>
    </row>
    <row r="38" spans="1:26" x14ac:dyDescent="0.25">
      <c r="A38" s="16"/>
      <c r="B38" s="26">
        <v>5210</v>
      </c>
      <c r="C38" s="36" t="s">
        <v>39</v>
      </c>
      <c r="D38" s="36"/>
      <c r="E38" s="39">
        <v>0</v>
      </c>
      <c r="F38" s="39">
        <v>0</v>
      </c>
      <c r="G38" s="39">
        <v>0</v>
      </c>
      <c r="H38" s="39">
        <v>0</v>
      </c>
      <c r="I38" s="39">
        <v>8986.7800000000007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/>
      <c r="R38" s="39"/>
      <c r="S38" s="39"/>
      <c r="T38" s="39"/>
      <c r="U38" s="39"/>
      <c r="V38" s="39"/>
      <c r="W38" s="38">
        <f t="shared" si="4"/>
        <v>0</v>
      </c>
      <c r="X38" s="39">
        <f t="shared" si="4"/>
        <v>8986.7800000000007</v>
      </c>
      <c r="Y38" s="40">
        <f t="shared" si="4"/>
        <v>0</v>
      </c>
      <c r="Z38" s="10"/>
    </row>
    <row r="39" spans="1:26" x14ac:dyDescent="0.25">
      <c r="A39" s="16"/>
      <c r="B39" s="26">
        <v>5220</v>
      </c>
      <c r="C39" s="36" t="s">
        <v>40</v>
      </c>
      <c r="D39" s="36"/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/>
      <c r="R39" s="37"/>
      <c r="S39" s="37"/>
      <c r="T39" s="37"/>
      <c r="U39" s="37"/>
      <c r="V39" s="37"/>
      <c r="W39" s="38">
        <f t="shared" si="4"/>
        <v>0</v>
      </c>
      <c r="X39" s="39">
        <f t="shared" si="4"/>
        <v>0</v>
      </c>
      <c r="Y39" s="40">
        <f t="shared" si="4"/>
        <v>0</v>
      </c>
      <c r="Z39" s="10"/>
    </row>
    <row r="40" spans="1:26" x14ac:dyDescent="0.25">
      <c r="A40" s="16"/>
      <c r="B40" s="26">
        <v>5230</v>
      </c>
      <c r="C40" s="36" t="s">
        <v>41</v>
      </c>
      <c r="D40" s="36"/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/>
      <c r="R40" s="37"/>
      <c r="S40" s="37"/>
      <c r="T40" s="37"/>
      <c r="U40" s="37"/>
      <c r="V40" s="37"/>
      <c r="W40" s="38">
        <f t="shared" si="4"/>
        <v>0</v>
      </c>
      <c r="X40" s="39">
        <f t="shared" si="4"/>
        <v>0</v>
      </c>
      <c r="Y40" s="40">
        <f t="shared" si="4"/>
        <v>0</v>
      </c>
      <c r="Z40" s="10"/>
    </row>
    <row r="41" spans="1:26" x14ac:dyDescent="0.25">
      <c r="A41" s="16"/>
      <c r="B41" s="26">
        <v>5240</v>
      </c>
      <c r="C41" s="36" t="s">
        <v>42</v>
      </c>
      <c r="D41" s="36"/>
      <c r="E41" s="37">
        <v>2394903.79</v>
      </c>
      <c r="F41" s="37">
        <v>2983181.9299999997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/>
      <c r="R41" s="37"/>
      <c r="S41" s="37"/>
      <c r="T41" s="37"/>
      <c r="U41" s="37"/>
      <c r="V41" s="37"/>
      <c r="W41" s="38">
        <f t="shared" si="4"/>
        <v>2394903.79</v>
      </c>
      <c r="X41" s="39">
        <f t="shared" si="4"/>
        <v>2983181.9299999997</v>
      </c>
      <c r="Y41" s="40">
        <f t="shared" si="4"/>
        <v>0</v>
      </c>
      <c r="Z41" s="10"/>
    </row>
    <row r="42" spans="1:26" x14ac:dyDescent="0.25">
      <c r="A42" s="16"/>
      <c r="B42" s="26">
        <v>5250</v>
      </c>
      <c r="C42" s="36" t="s">
        <v>43</v>
      </c>
      <c r="D42" s="36"/>
      <c r="E42" s="39">
        <v>116984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45"/>
      <c r="R42" s="45"/>
      <c r="S42" s="45"/>
      <c r="T42" s="45"/>
      <c r="U42" s="45"/>
      <c r="V42" s="45"/>
      <c r="W42" s="38">
        <f t="shared" si="4"/>
        <v>116984</v>
      </c>
      <c r="X42" s="39">
        <f t="shared" si="4"/>
        <v>0</v>
      </c>
      <c r="Y42" s="40">
        <f t="shared" si="4"/>
        <v>0</v>
      </c>
      <c r="Z42" s="10"/>
    </row>
    <row r="43" spans="1:26" x14ac:dyDescent="0.25">
      <c r="A43" s="16"/>
      <c r="B43" s="26">
        <v>5260</v>
      </c>
      <c r="C43" s="36" t="s">
        <v>44</v>
      </c>
      <c r="D43" s="36"/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/>
      <c r="R43" s="39"/>
      <c r="S43" s="39"/>
      <c r="T43" s="39"/>
      <c r="U43" s="39"/>
      <c r="V43" s="39"/>
      <c r="W43" s="38">
        <f t="shared" si="4"/>
        <v>0</v>
      </c>
      <c r="X43" s="39">
        <f t="shared" si="4"/>
        <v>0</v>
      </c>
      <c r="Y43" s="40">
        <f t="shared" si="4"/>
        <v>0</v>
      </c>
      <c r="Z43" s="10"/>
    </row>
    <row r="44" spans="1:26" x14ac:dyDescent="0.25">
      <c r="A44" s="16"/>
      <c r="B44" s="26">
        <v>5270</v>
      </c>
      <c r="C44" s="36" t="s">
        <v>45</v>
      </c>
      <c r="D44" s="36"/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/>
      <c r="R44" s="37"/>
      <c r="S44" s="37"/>
      <c r="T44" s="37"/>
      <c r="U44" s="37"/>
      <c r="V44" s="37"/>
      <c r="W44" s="38">
        <f t="shared" si="4"/>
        <v>0</v>
      </c>
      <c r="X44" s="39">
        <f t="shared" si="4"/>
        <v>0</v>
      </c>
      <c r="Y44" s="40">
        <f t="shared" si="4"/>
        <v>0</v>
      </c>
      <c r="Z44" s="10"/>
    </row>
    <row r="45" spans="1:26" x14ac:dyDescent="0.25">
      <c r="A45" s="16"/>
      <c r="B45" s="26">
        <v>5280</v>
      </c>
      <c r="C45" s="36" t="s">
        <v>46</v>
      </c>
      <c r="D45" s="36"/>
      <c r="E45" s="41">
        <v>195600</v>
      </c>
      <c r="F45" s="37">
        <v>121900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/>
      <c r="R45" s="37"/>
      <c r="S45" s="37"/>
      <c r="T45" s="37"/>
      <c r="U45" s="37"/>
      <c r="V45" s="37"/>
      <c r="W45" s="38">
        <f t="shared" ref="W45:Y66" si="27">+E45+H45+K45+N45+Q45+T45</f>
        <v>195600</v>
      </c>
      <c r="X45" s="39">
        <f t="shared" si="27"/>
        <v>121900</v>
      </c>
      <c r="Y45" s="40">
        <f t="shared" si="27"/>
        <v>0</v>
      </c>
      <c r="Z45" s="10"/>
    </row>
    <row r="46" spans="1:26" x14ac:dyDescent="0.25">
      <c r="A46" s="16"/>
      <c r="B46" s="26">
        <v>5290</v>
      </c>
      <c r="C46" s="36" t="s">
        <v>47</v>
      </c>
      <c r="D46" s="36"/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/>
      <c r="R46" s="37"/>
      <c r="S46" s="37"/>
      <c r="T46" s="37"/>
      <c r="U46" s="37"/>
      <c r="V46" s="37"/>
      <c r="W46" s="38">
        <f t="shared" si="27"/>
        <v>0</v>
      </c>
      <c r="X46" s="39">
        <f t="shared" si="27"/>
        <v>0</v>
      </c>
      <c r="Y46" s="40">
        <f t="shared" si="27"/>
        <v>0</v>
      </c>
      <c r="Z46" s="10"/>
    </row>
    <row r="47" spans="1:26" x14ac:dyDescent="0.25">
      <c r="A47" s="16"/>
      <c r="B47" s="30">
        <v>5300</v>
      </c>
      <c r="C47" s="31" t="s">
        <v>48</v>
      </c>
      <c r="D47" s="31"/>
      <c r="E47" s="43">
        <f>SUM(E48:E50)</f>
        <v>0</v>
      </c>
      <c r="F47" s="43">
        <f>SUM(F48:F50)</f>
        <v>1750000</v>
      </c>
      <c r="G47" s="43">
        <f t="shared" ref="G47" si="28">SUM(G48:G50)</f>
        <v>0</v>
      </c>
      <c r="H47" s="43">
        <f>SUM(H48:H50)</f>
        <v>9000000</v>
      </c>
      <c r="I47" s="43">
        <f>SUM(I48:I50)</f>
        <v>3923528.67</v>
      </c>
      <c r="J47" s="43">
        <f t="shared" ref="J47" si="29">SUM(J48:J50)</f>
        <v>0</v>
      </c>
      <c r="K47" s="43">
        <f>SUM(K48:K50)</f>
        <v>0</v>
      </c>
      <c r="L47" s="43">
        <f t="shared" ref="L47:M47" si="30">SUM(L48:L50)</f>
        <v>0</v>
      </c>
      <c r="M47" s="43">
        <f t="shared" si="30"/>
        <v>0</v>
      </c>
      <c r="N47" s="43">
        <f>SUM(N48:N50)</f>
        <v>0</v>
      </c>
      <c r="O47" s="43">
        <f t="shared" ref="O47:P47" si="31">SUM(O48:O50)</f>
        <v>0</v>
      </c>
      <c r="P47" s="43">
        <f t="shared" si="31"/>
        <v>0</v>
      </c>
      <c r="Q47" s="43"/>
      <c r="R47" s="43"/>
      <c r="S47" s="43"/>
      <c r="T47" s="43"/>
      <c r="U47" s="43"/>
      <c r="V47" s="43"/>
      <c r="W47" s="33">
        <f t="shared" si="27"/>
        <v>9000000</v>
      </c>
      <c r="X47" s="32">
        <f t="shared" si="27"/>
        <v>5673528.6699999999</v>
      </c>
      <c r="Y47" s="34">
        <f t="shared" si="27"/>
        <v>0</v>
      </c>
      <c r="Z47" s="10"/>
    </row>
    <row r="48" spans="1:26" x14ac:dyDescent="0.25">
      <c r="A48" s="16"/>
      <c r="B48" s="26">
        <v>5310</v>
      </c>
      <c r="C48" s="36" t="s">
        <v>49</v>
      </c>
      <c r="D48" s="36"/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/>
      <c r="R48" s="37"/>
      <c r="S48" s="37"/>
      <c r="T48" s="37"/>
      <c r="U48" s="37"/>
      <c r="V48" s="37"/>
      <c r="W48" s="38">
        <f t="shared" si="27"/>
        <v>0</v>
      </c>
      <c r="X48" s="39">
        <f t="shared" si="27"/>
        <v>0</v>
      </c>
      <c r="Y48" s="40">
        <f t="shared" si="27"/>
        <v>0</v>
      </c>
      <c r="Z48" s="10"/>
    </row>
    <row r="49" spans="1:26" x14ac:dyDescent="0.25">
      <c r="A49" s="16"/>
      <c r="B49" s="26">
        <v>5320</v>
      </c>
      <c r="C49" s="36" t="s">
        <v>50</v>
      </c>
      <c r="D49" s="36"/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/>
      <c r="R49" s="37"/>
      <c r="S49" s="37"/>
      <c r="T49" s="37"/>
      <c r="U49" s="37"/>
      <c r="V49" s="37"/>
      <c r="W49" s="38">
        <f t="shared" si="27"/>
        <v>0</v>
      </c>
      <c r="X49" s="39">
        <f t="shared" si="27"/>
        <v>0</v>
      </c>
      <c r="Y49" s="40">
        <f t="shared" si="27"/>
        <v>0</v>
      </c>
      <c r="Z49" s="10"/>
    </row>
    <row r="50" spans="1:26" x14ac:dyDescent="0.25">
      <c r="A50" s="16"/>
      <c r="B50" s="26">
        <v>5330</v>
      </c>
      <c r="C50" s="36" t="s">
        <v>51</v>
      </c>
      <c r="D50" s="36"/>
      <c r="E50" s="37">
        <v>0</v>
      </c>
      <c r="F50" s="37">
        <v>1750000</v>
      </c>
      <c r="G50" s="37">
        <v>0</v>
      </c>
      <c r="H50" s="37">
        <v>9000000</v>
      </c>
      <c r="I50" s="37">
        <v>3923528.67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/>
      <c r="R50" s="37"/>
      <c r="S50" s="37"/>
      <c r="T50" s="37"/>
      <c r="U50" s="37"/>
      <c r="V50" s="37"/>
      <c r="W50" s="38">
        <f t="shared" si="27"/>
        <v>9000000</v>
      </c>
      <c r="X50" s="39">
        <f t="shared" si="27"/>
        <v>5673528.6699999999</v>
      </c>
      <c r="Y50" s="40">
        <f t="shared" si="27"/>
        <v>0</v>
      </c>
      <c r="Z50" s="10"/>
    </row>
    <row r="51" spans="1:26" x14ac:dyDescent="0.25">
      <c r="A51" s="16"/>
      <c r="B51" s="30">
        <v>5400</v>
      </c>
      <c r="C51" s="31" t="s">
        <v>52</v>
      </c>
      <c r="D51" s="31"/>
      <c r="E51" s="43">
        <f>SUM(E52:E56)</f>
        <v>0</v>
      </c>
      <c r="F51" s="43">
        <v>0</v>
      </c>
      <c r="G51" s="43">
        <v>0</v>
      </c>
      <c r="H51" s="43">
        <f>SUM(H52:H56)</f>
        <v>0</v>
      </c>
      <c r="I51" s="43">
        <f>SUM(I52:I56)</f>
        <v>0</v>
      </c>
      <c r="J51" s="43">
        <f t="shared" ref="J51" si="32">SUM(J52:J56)</f>
        <v>0</v>
      </c>
      <c r="K51" s="43">
        <f>SUM(K52:K56)</f>
        <v>0</v>
      </c>
      <c r="L51" s="43">
        <f t="shared" ref="L51:M51" si="33">SUM(L52:L56)</f>
        <v>0</v>
      </c>
      <c r="M51" s="43">
        <f t="shared" si="33"/>
        <v>0</v>
      </c>
      <c r="N51" s="43">
        <f>SUM(N52:N56)</f>
        <v>0</v>
      </c>
      <c r="O51" s="43">
        <f t="shared" ref="O51:P51" si="34">SUM(O52:O56)</f>
        <v>0</v>
      </c>
      <c r="P51" s="43">
        <f t="shared" si="34"/>
        <v>0</v>
      </c>
      <c r="Q51" s="43"/>
      <c r="R51" s="43"/>
      <c r="S51" s="43"/>
      <c r="T51" s="43"/>
      <c r="U51" s="43"/>
      <c r="V51" s="43"/>
      <c r="W51" s="33">
        <f t="shared" si="27"/>
        <v>0</v>
      </c>
      <c r="X51" s="32">
        <f t="shared" si="27"/>
        <v>0</v>
      </c>
      <c r="Y51" s="34">
        <f t="shared" si="27"/>
        <v>0</v>
      </c>
      <c r="Z51" s="10"/>
    </row>
    <row r="52" spans="1:26" x14ac:dyDescent="0.25">
      <c r="A52" s="16"/>
      <c r="B52" s="26">
        <v>5410</v>
      </c>
      <c r="C52" s="36" t="s">
        <v>53</v>
      </c>
      <c r="D52" s="36"/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/>
      <c r="R52" s="37"/>
      <c r="S52" s="37"/>
      <c r="T52" s="37"/>
      <c r="U52" s="37"/>
      <c r="V52" s="37"/>
      <c r="W52" s="38">
        <f t="shared" si="27"/>
        <v>0</v>
      </c>
      <c r="X52" s="39">
        <f t="shared" si="27"/>
        <v>0</v>
      </c>
      <c r="Y52" s="40">
        <f t="shared" si="27"/>
        <v>0</v>
      </c>
      <c r="Z52" s="10"/>
    </row>
    <row r="53" spans="1:26" x14ac:dyDescent="0.25">
      <c r="A53" s="16"/>
      <c r="B53" s="26">
        <v>5420</v>
      </c>
      <c r="C53" s="36" t="s">
        <v>54</v>
      </c>
      <c r="D53" s="36"/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45"/>
      <c r="R53" s="45"/>
      <c r="S53" s="45"/>
      <c r="T53" s="45"/>
      <c r="U53" s="45"/>
      <c r="V53" s="45"/>
      <c r="W53" s="38">
        <f t="shared" si="27"/>
        <v>0</v>
      </c>
      <c r="X53" s="39">
        <f t="shared" si="27"/>
        <v>0</v>
      </c>
      <c r="Y53" s="40">
        <f t="shared" si="27"/>
        <v>0</v>
      </c>
      <c r="Z53" s="10"/>
    </row>
    <row r="54" spans="1:26" x14ac:dyDescent="0.25">
      <c r="A54" s="16"/>
      <c r="B54" s="26">
        <v>5430</v>
      </c>
      <c r="C54" s="36" t="s">
        <v>55</v>
      </c>
      <c r="D54" s="36"/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/>
      <c r="R54" s="39"/>
      <c r="S54" s="39"/>
      <c r="T54" s="39"/>
      <c r="U54" s="39"/>
      <c r="V54" s="39"/>
      <c r="W54" s="38">
        <f t="shared" si="27"/>
        <v>0</v>
      </c>
      <c r="X54" s="39">
        <f t="shared" si="27"/>
        <v>0</v>
      </c>
      <c r="Y54" s="40">
        <f t="shared" si="27"/>
        <v>0</v>
      </c>
      <c r="Z54" s="10"/>
    </row>
    <row r="55" spans="1:26" x14ac:dyDescent="0.25">
      <c r="A55" s="16"/>
      <c r="B55" s="26">
        <v>5440</v>
      </c>
      <c r="C55" s="36" t="s">
        <v>56</v>
      </c>
      <c r="D55" s="36"/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/>
      <c r="R55" s="37"/>
      <c r="S55" s="37"/>
      <c r="T55" s="37"/>
      <c r="U55" s="37"/>
      <c r="V55" s="37"/>
      <c r="W55" s="38">
        <f t="shared" si="27"/>
        <v>0</v>
      </c>
      <c r="X55" s="39">
        <f t="shared" si="27"/>
        <v>0</v>
      </c>
      <c r="Y55" s="40">
        <f t="shared" si="27"/>
        <v>0</v>
      </c>
      <c r="Z55" s="21"/>
    </row>
    <row r="56" spans="1:26" x14ac:dyDescent="0.25">
      <c r="A56" s="16"/>
      <c r="B56" s="26">
        <v>5450</v>
      </c>
      <c r="C56" s="36" t="s">
        <v>57</v>
      </c>
      <c r="D56" s="36"/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/>
      <c r="R56" s="37"/>
      <c r="S56" s="37"/>
      <c r="T56" s="37"/>
      <c r="U56" s="37"/>
      <c r="V56" s="37"/>
      <c r="W56" s="38">
        <f t="shared" si="27"/>
        <v>0</v>
      </c>
      <c r="X56" s="39">
        <f t="shared" si="27"/>
        <v>0</v>
      </c>
      <c r="Y56" s="40">
        <f t="shared" si="27"/>
        <v>0</v>
      </c>
      <c r="Z56" s="10"/>
    </row>
    <row r="57" spans="1:26" x14ac:dyDescent="0.25">
      <c r="A57" s="16"/>
      <c r="B57" s="30">
        <v>5500</v>
      </c>
      <c r="C57" s="31" t="s">
        <v>58</v>
      </c>
      <c r="D57" s="31"/>
      <c r="E57" s="43">
        <f>SUM(E58:E63)</f>
        <v>376304.06</v>
      </c>
      <c r="F57" s="43">
        <f>SUM(F58:F63)</f>
        <v>278955.94</v>
      </c>
      <c r="G57" s="43">
        <f t="shared" ref="G57" si="35">SUM(G58:G63)</f>
        <v>0</v>
      </c>
      <c r="H57" s="43">
        <f>SUM(H58:H63)</f>
        <v>253817.59</v>
      </c>
      <c r="I57" s="43">
        <f>SUM(I58:I63)</f>
        <v>173534.59</v>
      </c>
      <c r="J57" s="43">
        <f t="shared" ref="J57" si="36">SUM(J58:J63)</f>
        <v>0</v>
      </c>
      <c r="K57" s="43">
        <f>SUM(K58:K63)</f>
        <v>0</v>
      </c>
      <c r="L57" s="43">
        <f t="shared" ref="L57:M57" si="37">SUM(L58:L63)</f>
        <v>0</v>
      </c>
      <c r="M57" s="43">
        <f t="shared" si="37"/>
        <v>0</v>
      </c>
      <c r="N57" s="43">
        <f>SUM(N58:N63)</f>
        <v>0</v>
      </c>
      <c r="O57" s="43">
        <f t="shared" ref="O57:P57" si="38">SUM(O58:O63)</f>
        <v>0</v>
      </c>
      <c r="P57" s="43">
        <f t="shared" si="38"/>
        <v>0</v>
      </c>
      <c r="Q57" s="43"/>
      <c r="R57" s="43"/>
      <c r="S57" s="43"/>
      <c r="T57" s="43"/>
      <c r="U57" s="43"/>
      <c r="V57" s="43"/>
      <c r="W57" s="33">
        <f t="shared" si="27"/>
        <v>630121.65</v>
      </c>
      <c r="X57" s="32">
        <f t="shared" si="27"/>
        <v>452490.53</v>
      </c>
      <c r="Y57" s="34">
        <f t="shared" si="27"/>
        <v>0</v>
      </c>
      <c r="Z57" s="35"/>
    </row>
    <row r="58" spans="1:26" x14ac:dyDescent="0.25">
      <c r="A58" s="16"/>
      <c r="B58" s="26">
        <v>5510</v>
      </c>
      <c r="C58" s="36" t="s">
        <v>59</v>
      </c>
      <c r="D58" s="36"/>
      <c r="E58" s="39">
        <v>376304.06</v>
      </c>
      <c r="F58" s="39">
        <v>278955.94</v>
      </c>
      <c r="G58" s="39">
        <v>0</v>
      </c>
      <c r="H58" s="39">
        <v>253817.59</v>
      </c>
      <c r="I58" s="39">
        <v>173534.59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45"/>
      <c r="R58" s="45"/>
      <c r="S58" s="45"/>
      <c r="T58" s="45"/>
      <c r="U58" s="45"/>
      <c r="V58" s="45"/>
      <c r="W58" s="38">
        <f t="shared" si="27"/>
        <v>630121.65</v>
      </c>
      <c r="X58" s="39">
        <f t="shared" si="27"/>
        <v>452490.53</v>
      </c>
      <c r="Y58" s="40">
        <f t="shared" si="27"/>
        <v>0</v>
      </c>
      <c r="Z58" s="10"/>
    </row>
    <row r="59" spans="1:26" x14ac:dyDescent="0.25">
      <c r="A59" s="16"/>
      <c r="B59" s="26">
        <v>5520</v>
      </c>
      <c r="C59" s="36" t="s">
        <v>60</v>
      </c>
      <c r="D59" s="36"/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/>
      <c r="R59" s="39"/>
      <c r="S59" s="39"/>
      <c r="T59" s="39"/>
      <c r="U59" s="39"/>
      <c r="V59" s="39"/>
      <c r="W59" s="38">
        <f t="shared" si="27"/>
        <v>0</v>
      </c>
      <c r="X59" s="39">
        <f t="shared" si="27"/>
        <v>0</v>
      </c>
      <c r="Y59" s="40">
        <f t="shared" si="27"/>
        <v>0</v>
      </c>
      <c r="Z59" s="10"/>
    </row>
    <row r="60" spans="1:26" x14ac:dyDescent="0.25">
      <c r="A60" s="16"/>
      <c r="B60" s="26">
        <v>5530</v>
      </c>
      <c r="C60" s="36" t="s">
        <v>61</v>
      </c>
      <c r="D60" s="36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/>
      <c r="R60" s="37"/>
      <c r="S60" s="37"/>
      <c r="T60" s="37"/>
      <c r="U60" s="37"/>
      <c r="V60" s="37"/>
      <c r="W60" s="38">
        <f t="shared" si="27"/>
        <v>0</v>
      </c>
      <c r="X60" s="39">
        <f t="shared" si="27"/>
        <v>0</v>
      </c>
      <c r="Y60" s="40">
        <f t="shared" si="27"/>
        <v>0</v>
      </c>
      <c r="Z60" s="10"/>
    </row>
    <row r="61" spans="1:26" x14ac:dyDescent="0.25">
      <c r="A61" s="16"/>
      <c r="B61" s="26">
        <v>5540</v>
      </c>
      <c r="C61" s="36" t="s">
        <v>62</v>
      </c>
      <c r="D61" s="36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/>
      <c r="R61" s="37"/>
      <c r="S61" s="37"/>
      <c r="T61" s="37"/>
      <c r="U61" s="37"/>
      <c r="V61" s="37"/>
      <c r="W61" s="38">
        <f t="shared" si="27"/>
        <v>0</v>
      </c>
      <c r="X61" s="39">
        <f t="shared" si="27"/>
        <v>0</v>
      </c>
      <c r="Y61" s="40">
        <f t="shared" si="27"/>
        <v>0</v>
      </c>
      <c r="Z61" s="10"/>
    </row>
    <row r="62" spans="1:26" x14ac:dyDescent="0.25">
      <c r="A62" s="16"/>
      <c r="B62" s="26">
        <v>5550</v>
      </c>
      <c r="C62" s="36" t="s">
        <v>63</v>
      </c>
      <c r="D62" s="36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/>
      <c r="R62" s="37"/>
      <c r="S62" s="37"/>
      <c r="T62" s="37"/>
      <c r="U62" s="37"/>
      <c r="V62" s="37"/>
      <c r="W62" s="38">
        <f t="shared" si="27"/>
        <v>0</v>
      </c>
      <c r="X62" s="39">
        <f t="shared" si="27"/>
        <v>0</v>
      </c>
      <c r="Y62" s="40">
        <f t="shared" si="27"/>
        <v>0</v>
      </c>
      <c r="Z62" s="10"/>
    </row>
    <row r="63" spans="1:26" x14ac:dyDescent="0.25">
      <c r="A63" s="16"/>
      <c r="B63" s="26">
        <v>5590</v>
      </c>
      <c r="C63" s="36" t="s">
        <v>64</v>
      </c>
      <c r="D63" s="36"/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/>
      <c r="R63" s="37"/>
      <c r="S63" s="37"/>
      <c r="T63" s="37"/>
      <c r="U63" s="37"/>
      <c r="V63" s="37"/>
      <c r="W63" s="38">
        <f t="shared" si="27"/>
        <v>0</v>
      </c>
      <c r="X63" s="39">
        <f t="shared" si="27"/>
        <v>0</v>
      </c>
      <c r="Y63" s="40">
        <f t="shared" si="27"/>
        <v>0</v>
      </c>
      <c r="Z63" s="10"/>
    </row>
    <row r="64" spans="1:26" x14ac:dyDescent="0.25">
      <c r="A64" s="16"/>
      <c r="B64" s="30">
        <v>5600</v>
      </c>
      <c r="C64" s="31" t="s">
        <v>65</v>
      </c>
      <c r="D64" s="31"/>
      <c r="E64" s="43">
        <f>SUM(E65)</f>
        <v>0</v>
      </c>
      <c r="F64" s="43">
        <f>SUM(F65)</f>
        <v>0</v>
      </c>
      <c r="G64" s="43">
        <f>SUM(G65)</f>
        <v>0</v>
      </c>
      <c r="H64" s="43">
        <f>SUM(H65)</f>
        <v>0</v>
      </c>
      <c r="I64" s="43">
        <v>0</v>
      </c>
      <c r="J64" s="43">
        <v>0</v>
      </c>
      <c r="K64" s="43">
        <f>SUM(K65)</f>
        <v>0</v>
      </c>
      <c r="L64" s="43">
        <f t="shared" ref="L64:P64" si="39">SUM(L65)</f>
        <v>0</v>
      </c>
      <c r="M64" s="43">
        <f t="shared" si="39"/>
        <v>0</v>
      </c>
      <c r="N64" s="43">
        <f>SUM(N65)</f>
        <v>0</v>
      </c>
      <c r="O64" s="43">
        <f t="shared" si="39"/>
        <v>0</v>
      </c>
      <c r="P64" s="43">
        <f t="shared" si="39"/>
        <v>0</v>
      </c>
      <c r="Q64" s="43"/>
      <c r="R64" s="43"/>
      <c r="S64" s="43"/>
      <c r="T64" s="43"/>
      <c r="U64" s="43"/>
      <c r="V64" s="43"/>
      <c r="W64" s="33">
        <f t="shared" si="27"/>
        <v>0</v>
      </c>
      <c r="X64" s="32">
        <f t="shared" si="27"/>
        <v>0</v>
      </c>
      <c r="Y64" s="34">
        <f t="shared" si="27"/>
        <v>0</v>
      </c>
      <c r="Z64" s="10"/>
    </row>
    <row r="65" spans="1:26" x14ac:dyDescent="0.25">
      <c r="A65" s="16"/>
      <c r="B65" s="26">
        <v>5610</v>
      </c>
      <c r="C65" s="36" t="s">
        <v>66</v>
      </c>
      <c r="D65" s="36"/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45"/>
      <c r="R65" s="45"/>
      <c r="S65" s="45"/>
      <c r="T65" s="45"/>
      <c r="U65" s="45"/>
      <c r="V65" s="45"/>
      <c r="W65" s="38">
        <f t="shared" si="27"/>
        <v>0</v>
      </c>
      <c r="X65" s="39">
        <f t="shared" si="27"/>
        <v>0</v>
      </c>
      <c r="Y65" s="40">
        <f t="shared" si="27"/>
        <v>0</v>
      </c>
      <c r="Z65" s="10"/>
    </row>
    <row r="66" spans="1:26" x14ac:dyDescent="0.25">
      <c r="A66" s="16"/>
      <c r="B66" s="30">
        <v>3210</v>
      </c>
      <c r="C66" s="31" t="s">
        <v>67</v>
      </c>
      <c r="D66" s="31"/>
      <c r="E66" s="32">
        <f>+E13-E32</f>
        <v>-185743.32999999449</v>
      </c>
      <c r="F66" s="32">
        <f>+F13-F32</f>
        <v>186279.96999999881</v>
      </c>
      <c r="G66" s="32">
        <f t="shared" ref="G66" si="40">+G13-G32</f>
        <v>0</v>
      </c>
      <c r="H66" s="32">
        <f>+H13-H32</f>
        <v>1342654.75</v>
      </c>
      <c r="I66" s="32">
        <f>+I13-I32</f>
        <v>3893275.3200000003</v>
      </c>
      <c r="J66" s="32">
        <f t="shared" ref="J66" si="41">+J13-J32</f>
        <v>0</v>
      </c>
      <c r="K66" s="32">
        <f>+K13-K32</f>
        <v>0</v>
      </c>
      <c r="L66" s="32">
        <f t="shared" ref="L66:M66" si="42">+L13-L32</f>
        <v>0</v>
      </c>
      <c r="M66" s="32">
        <f t="shared" si="42"/>
        <v>0</v>
      </c>
      <c r="N66" s="32">
        <f>+N13-N32</f>
        <v>0</v>
      </c>
      <c r="O66" s="32">
        <f t="shared" ref="O66:P66" si="43">+O13-O32</f>
        <v>0</v>
      </c>
      <c r="P66" s="32">
        <f t="shared" si="43"/>
        <v>0</v>
      </c>
      <c r="Q66" s="32"/>
      <c r="R66" s="32"/>
      <c r="S66" s="32"/>
      <c r="T66" s="32"/>
      <c r="U66" s="32"/>
      <c r="V66" s="32"/>
      <c r="W66" s="33">
        <f t="shared" si="27"/>
        <v>1156911.4200000055</v>
      </c>
      <c r="X66" s="32">
        <f t="shared" si="27"/>
        <v>4079555.2899999991</v>
      </c>
      <c r="Y66" s="34">
        <f t="shared" si="27"/>
        <v>0</v>
      </c>
      <c r="Z66" s="10"/>
    </row>
    <row r="67" spans="1:26" x14ac:dyDescent="0.25">
      <c r="A67" s="16"/>
      <c r="B67" s="26"/>
      <c r="C67" s="46"/>
      <c r="D67" s="4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7"/>
      <c r="Y67" s="47"/>
      <c r="Z67" s="10"/>
    </row>
    <row r="68" spans="1:26" x14ac:dyDescent="0.25">
      <c r="A68" s="16"/>
      <c r="B68" s="26"/>
      <c r="C68" s="48"/>
      <c r="D68" s="48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7"/>
      <c r="Y68" s="47"/>
      <c r="Z68" s="10"/>
    </row>
    <row r="69" spans="1:26" x14ac:dyDescent="0.25">
      <c r="A69" s="16"/>
      <c r="B69" s="49"/>
      <c r="C69" s="50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2"/>
      <c r="X69" s="51"/>
      <c r="Y69" s="53"/>
      <c r="Z69" s="10"/>
    </row>
    <row r="70" spans="1:26" ht="15.75" thickBot="1" x14ac:dyDescent="0.3">
      <c r="A70" s="54"/>
      <c r="B70" s="55"/>
      <c r="C70" s="67"/>
      <c r="D70" s="67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7"/>
    </row>
    <row r="73" spans="1:26" x14ac:dyDescent="0.25">
      <c r="A73" s="77" t="s">
        <v>68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</row>
  </sheetData>
  <mergeCells count="16">
    <mergeCell ref="A73:N73"/>
    <mergeCell ref="D2:Y2"/>
    <mergeCell ref="D3:Y3"/>
    <mergeCell ref="D4:Y4"/>
    <mergeCell ref="D5:Y5"/>
    <mergeCell ref="D7:Y7"/>
    <mergeCell ref="Q9:S10"/>
    <mergeCell ref="T9:V10"/>
    <mergeCell ref="W9:Y10"/>
    <mergeCell ref="C12:D12"/>
    <mergeCell ref="C70:D70"/>
    <mergeCell ref="C9:D11"/>
    <mergeCell ref="E9:G10"/>
    <mergeCell ref="H9:J10"/>
    <mergeCell ref="K9:M10"/>
    <mergeCell ref="N9:P10"/>
  </mergeCells>
  <pageMargins left="0.7" right="0.7" top="0.75" bottom="0.75" header="0.3" footer="0.3"/>
  <pageSetup scale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2019-11-06T16:35:29Z</dcterms:created>
  <dcterms:modified xsi:type="dcterms:W3CDTF">2019-11-06T17:02:24Z</dcterms:modified>
</cp:coreProperties>
</file>